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Ffi" sheetId="1" r:id="rId1"/>
    <sheet name="Női" sheetId="2" r:id="rId2"/>
    <sheet name="Összes" sheetId="3" r:id="rId3"/>
  </sheets>
  <definedNames/>
  <calcPr fullCalcOnLoad="1"/>
</workbook>
</file>

<file path=xl/sharedStrings.xml><?xml version="1.0" encoding="utf-8"?>
<sst xmlns="http://schemas.openxmlformats.org/spreadsheetml/2006/main" count="161" uniqueCount="48">
  <si>
    <t>Név</t>
  </si>
  <si>
    <t>Betű adás</t>
  </si>
  <si>
    <t>Szám adás</t>
  </si>
  <si>
    <t>Betű vétel</t>
  </si>
  <si>
    <t>Szám vétel</t>
  </si>
  <si>
    <t>Összpontszám</t>
  </si>
  <si>
    <t>Helyezés</t>
  </si>
  <si>
    <t>Ütem</t>
  </si>
  <si>
    <t>Hiba</t>
  </si>
  <si>
    <t>Javítás</t>
  </si>
  <si>
    <t>Szorzó</t>
  </si>
  <si>
    <t>Pont</t>
  </si>
  <si>
    <t>Weisz László</t>
  </si>
  <si>
    <t>Herczeg Ferenc</t>
  </si>
  <si>
    <t>Hudanik Antal</t>
  </si>
  <si>
    <t>Kocsis Ferenc</t>
  </si>
  <si>
    <t>Marton Sándor</t>
  </si>
  <si>
    <t>Provics Ferenc</t>
  </si>
  <si>
    <t>Szegesdi János</t>
  </si>
  <si>
    <t>Weisz András</t>
  </si>
  <si>
    <t>Gulyás Zsuzsanna</t>
  </si>
  <si>
    <t>NŐK</t>
  </si>
  <si>
    <t>FÉRFIAK</t>
  </si>
  <si>
    <t>JLO</t>
  </si>
  <si>
    <t>Lendvai Klára</t>
  </si>
  <si>
    <t>BP</t>
  </si>
  <si>
    <t>betű adás:</t>
  </si>
  <si>
    <t>szám adás:</t>
  </si>
  <si>
    <t>betű vétel:</t>
  </si>
  <si>
    <t>szám vétel:</t>
  </si>
  <si>
    <t>Legjobb ütem:</t>
  </si>
  <si>
    <t>Lakatos István</t>
  </si>
  <si>
    <t>Weisz Andrea</t>
  </si>
  <si>
    <t>Csapat</t>
  </si>
  <si>
    <t>Résztvevők</t>
  </si>
  <si>
    <t>SZEK</t>
  </si>
  <si>
    <t>KHL</t>
  </si>
  <si>
    <t>Kiss Andrea</t>
  </si>
  <si>
    <t>CEG</t>
  </si>
  <si>
    <t>I</t>
  </si>
  <si>
    <t>II</t>
  </si>
  <si>
    <t>III</t>
  </si>
  <si>
    <t>CEGLÉD</t>
  </si>
  <si>
    <t>BUDAPEST</t>
  </si>
  <si>
    <t>SZEKSZÁRD</t>
  </si>
  <si>
    <t>JÁSZSZENTLÁSZLÓ</t>
  </si>
  <si>
    <t>KISKUNHALAS</t>
  </si>
  <si>
    <t>Jászszentlászló Kupa Legjobb Távírásza 2007: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</si>
</sst>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9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166" fontId="1" fillId="0" borderId="5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8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 wrapText="1"/>
    </xf>
    <xf numFmtId="166" fontId="1" fillId="0" borderId="18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0" fontId="0" fillId="0" borderId="6" xfId="0" applyBorder="1" applyAlignment="1">
      <alignment horizontal="centerContinuous"/>
    </xf>
    <xf numFmtId="0" fontId="1" fillId="0" borderId="12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166" fontId="1" fillId="0" borderId="9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166" fontId="5" fillId="0" borderId="0" xfId="0" applyNumberFormat="1" applyFont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1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1" sqref="A3:T11"/>
    </sheetView>
  </sheetViews>
  <sheetFormatPr defaultColWidth="9.00390625" defaultRowHeight="12.75"/>
  <cols>
    <col min="1" max="1" width="17.00390625" style="0" customWidth="1"/>
    <col min="2" max="2" width="6.875" style="0" bestFit="1" customWidth="1"/>
    <col min="3" max="3" width="9.75390625" style="0" bestFit="1" customWidth="1"/>
    <col min="8" max="8" width="10.75390625" style="0" bestFit="1" customWidth="1"/>
    <col min="13" max="13" width="9.375" style="0" bestFit="1" customWidth="1"/>
    <col min="16" max="16" width="10.375" style="0" bestFit="1" customWidth="1"/>
    <col min="19" max="19" width="13.75390625" style="0" customWidth="1"/>
  </cols>
  <sheetData>
    <row r="1" spans="1:20" ht="12.75">
      <c r="A1" s="27" t="s">
        <v>34</v>
      </c>
      <c r="B1" s="59"/>
      <c r="C1" s="50" t="s">
        <v>1</v>
      </c>
      <c r="D1" s="26"/>
      <c r="E1" s="26"/>
      <c r="F1" s="26"/>
      <c r="G1" s="26"/>
      <c r="H1" s="26" t="s">
        <v>2</v>
      </c>
      <c r="I1" s="26"/>
      <c r="J1" s="26"/>
      <c r="K1" s="26"/>
      <c r="L1" s="26"/>
      <c r="M1" s="26" t="s">
        <v>3</v>
      </c>
      <c r="N1" s="26"/>
      <c r="O1" s="26"/>
      <c r="P1" s="26" t="s">
        <v>4</v>
      </c>
      <c r="Q1" s="26"/>
      <c r="R1" s="26"/>
      <c r="S1" s="23" t="s">
        <v>5</v>
      </c>
      <c r="T1" s="24" t="s">
        <v>6</v>
      </c>
    </row>
    <row r="2" spans="1:20" ht="13.5" thickBot="1">
      <c r="A2" s="58" t="s">
        <v>0</v>
      </c>
      <c r="B2" s="60" t="s">
        <v>33</v>
      </c>
      <c r="C2" s="53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7</v>
      </c>
      <c r="N2" s="1" t="s">
        <v>8</v>
      </c>
      <c r="O2" s="1" t="s">
        <v>11</v>
      </c>
      <c r="P2" s="1" t="s">
        <v>7</v>
      </c>
      <c r="Q2" s="1" t="s">
        <v>8</v>
      </c>
      <c r="R2" s="1" t="s">
        <v>11</v>
      </c>
      <c r="S2" s="69"/>
      <c r="T2" s="70"/>
    </row>
    <row r="3" spans="1:20" ht="13.5">
      <c r="A3" s="32" t="s">
        <v>12</v>
      </c>
      <c r="B3" s="65" t="s">
        <v>35</v>
      </c>
      <c r="C3" s="52">
        <v>111</v>
      </c>
      <c r="D3" s="33">
        <v>0</v>
      </c>
      <c r="E3" s="33">
        <v>2</v>
      </c>
      <c r="F3" s="33">
        <v>0.9</v>
      </c>
      <c r="G3" s="66">
        <f>IF($D$13="",0,((C3-D3*2)/$D$13*F3)*100)</f>
        <v>81.88524590163935</v>
      </c>
      <c r="H3" s="33">
        <v>90</v>
      </c>
      <c r="I3" s="33">
        <v>0</v>
      </c>
      <c r="J3" s="33">
        <v>0</v>
      </c>
      <c r="K3" s="33">
        <v>1</v>
      </c>
      <c r="L3" s="66">
        <f>IF($I$13="",0,(H3-I3*2)/$I$13*K3*100)</f>
        <v>100</v>
      </c>
      <c r="M3" s="33">
        <v>200</v>
      </c>
      <c r="N3" s="33">
        <v>4</v>
      </c>
      <c r="O3" s="66">
        <f>IF($N$13="",0,(M3-N3*2)/$N$13*100)</f>
        <v>96</v>
      </c>
      <c r="P3" s="33">
        <v>290</v>
      </c>
      <c r="Q3" s="33">
        <v>5</v>
      </c>
      <c r="R3" s="67">
        <f>IF($Q$13="",0,(P3-Q3*2)/$Q$13*100)</f>
        <v>96.55172413793103</v>
      </c>
      <c r="S3" s="68">
        <f>G3+L3+O3+R3</f>
        <v>374.4369700395704</v>
      </c>
      <c r="T3" s="34" t="s">
        <v>39</v>
      </c>
    </row>
    <row r="4" spans="1:20" ht="12.75">
      <c r="A4" s="9" t="s">
        <v>17</v>
      </c>
      <c r="B4" s="62" t="s">
        <v>23</v>
      </c>
      <c r="C4" s="54">
        <v>122</v>
      </c>
      <c r="D4" s="3">
        <v>0</v>
      </c>
      <c r="E4" s="3">
        <v>0</v>
      </c>
      <c r="F4" s="3">
        <v>1</v>
      </c>
      <c r="G4" s="38">
        <f>IF($D$13="",0,((C4-D4*2)/$D$13*F4)*100)</f>
        <v>100</v>
      </c>
      <c r="H4" s="3">
        <v>83</v>
      </c>
      <c r="I4" s="3">
        <v>1</v>
      </c>
      <c r="J4" s="3">
        <v>2</v>
      </c>
      <c r="K4" s="3">
        <v>0.9</v>
      </c>
      <c r="L4" s="38">
        <f>IF($I$13="",0,(H4-I4*2)/$I$13*K4*100)</f>
        <v>81</v>
      </c>
      <c r="M4" s="3">
        <v>200</v>
      </c>
      <c r="N4" s="3">
        <v>4</v>
      </c>
      <c r="O4" s="38">
        <f>IF($N$13="",0,(M4-N4*2)/$N$13*100)</f>
        <v>96</v>
      </c>
      <c r="P4" s="3">
        <v>230</v>
      </c>
      <c r="Q4" s="3">
        <v>2</v>
      </c>
      <c r="R4" s="48">
        <f>IF($Q$13="",0,(P4-Q4*2)/$Q$13*100)</f>
        <v>77.93103448275862</v>
      </c>
      <c r="S4" s="43">
        <f>G4+L4+O4+R4</f>
        <v>354.9310344827586</v>
      </c>
      <c r="T4" s="18" t="s">
        <v>40</v>
      </c>
    </row>
    <row r="5" spans="1:20" ht="12.75">
      <c r="A5" s="9" t="s">
        <v>14</v>
      </c>
      <c r="B5" s="62" t="s">
        <v>35</v>
      </c>
      <c r="C5" s="54">
        <v>105</v>
      </c>
      <c r="D5" s="3">
        <v>0</v>
      </c>
      <c r="E5" s="3">
        <v>0</v>
      </c>
      <c r="F5" s="3">
        <v>1</v>
      </c>
      <c r="G5" s="38">
        <f>IF($D$13="",0,((C5-D5*2)/$D$13*F5)*100)</f>
        <v>86.0655737704918</v>
      </c>
      <c r="H5" s="3">
        <v>74</v>
      </c>
      <c r="I5" s="3">
        <v>0</v>
      </c>
      <c r="J5" s="3">
        <v>1</v>
      </c>
      <c r="K5" s="3">
        <v>0.9</v>
      </c>
      <c r="L5" s="38">
        <f>IF($I$13="",0,(H5-I5*2)/$I$13*K5*100)</f>
        <v>74</v>
      </c>
      <c r="M5" s="3">
        <v>180</v>
      </c>
      <c r="N5" s="3">
        <v>3</v>
      </c>
      <c r="O5" s="38">
        <f>IF($N$13="",0,(M5-N5*2)/$N$13*100)</f>
        <v>87</v>
      </c>
      <c r="P5" s="3">
        <v>290</v>
      </c>
      <c r="Q5" s="3">
        <v>3</v>
      </c>
      <c r="R5" s="48">
        <f>IF($Q$13="",0,(P5-Q5*2)/$Q$13*100)</f>
        <v>97.93103448275862</v>
      </c>
      <c r="S5" s="43">
        <f>G5+L5+O5+R5</f>
        <v>344.99660825325043</v>
      </c>
      <c r="T5" s="18" t="s">
        <v>41</v>
      </c>
    </row>
    <row r="6" spans="1:20" ht="12.75">
      <c r="A6" s="9" t="s">
        <v>16</v>
      </c>
      <c r="B6" s="62" t="s">
        <v>23</v>
      </c>
      <c r="C6" s="54">
        <v>115</v>
      </c>
      <c r="D6" s="3">
        <v>0</v>
      </c>
      <c r="E6" s="3">
        <v>1</v>
      </c>
      <c r="F6" s="3">
        <v>0.9</v>
      </c>
      <c r="G6" s="38">
        <f>IF($D$13="",0,((C6-D6*2)/$D$13*F6)*100)</f>
        <v>84.8360655737705</v>
      </c>
      <c r="H6" s="3">
        <v>85</v>
      </c>
      <c r="I6" s="3">
        <v>0</v>
      </c>
      <c r="J6" s="3">
        <v>0</v>
      </c>
      <c r="K6" s="3">
        <v>1</v>
      </c>
      <c r="L6" s="38">
        <f>IF($I$13="",0,(H6-I6*2)/$I$13*K6*100)</f>
        <v>94.44444444444444</v>
      </c>
      <c r="M6" s="3">
        <v>0</v>
      </c>
      <c r="N6" s="3">
        <v>0</v>
      </c>
      <c r="O6" s="38">
        <f>IF($N$13="",0,(M6-N6*2)/$N$13*100)</f>
        <v>0</v>
      </c>
      <c r="P6" s="3">
        <v>270</v>
      </c>
      <c r="Q6" s="3">
        <v>0</v>
      </c>
      <c r="R6" s="48">
        <f>IF($Q$13="",0,(P6-Q6*2)/$Q$13*100)</f>
        <v>93.10344827586206</v>
      </c>
      <c r="S6" s="43">
        <f>G6+L6+O6+R6</f>
        <v>272.38395829407705</v>
      </c>
      <c r="T6" s="18">
        <v>4</v>
      </c>
    </row>
    <row r="7" spans="1:20" ht="12.75">
      <c r="A7" s="9" t="s">
        <v>31</v>
      </c>
      <c r="B7" s="62" t="s">
        <v>36</v>
      </c>
      <c r="C7" s="54">
        <v>82</v>
      </c>
      <c r="D7" s="3">
        <v>0</v>
      </c>
      <c r="E7" s="3">
        <v>0</v>
      </c>
      <c r="F7" s="3">
        <v>1</v>
      </c>
      <c r="G7" s="38">
        <f>IF($D$13="",0,((C7-D7*2)/$D$13*F7)*100)</f>
        <v>67.21311475409836</v>
      </c>
      <c r="H7" s="3">
        <v>65</v>
      </c>
      <c r="I7" s="3">
        <v>0</v>
      </c>
      <c r="J7" s="3">
        <v>0</v>
      </c>
      <c r="K7" s="3">
        <v>1</v>
      </c>
      <c r="L7" s="38">
        <f>IF($I$13="",0,(H7-I7*2)/$I$13*K7*100)</f>
        <v>72.22222222222221</v>
      </c>
      <c r="M7" s="3">
        <v>130</v>
      </c>
      <c r="N7" s="3">
        <v>3</v>
      </c>
      <c r="O7" s="38">
        <f>IF($N$13="",0,(M7-N7*2)/$N$13*100)</f>
        <v>62</v>
      </c>
      <c r="P7" s="3">
        <v>160</v>
      </c>
      <c r="Q7" s="3">
        <v>2</v>
      </c>
      <c r="R7" s="48">
        <f>IF($Q$13="",0,(P7-Q7*2)/$Q$13*100)</f>
        <v>53.79310344827586</v>
      </c>
      <c r="S7" s="43">
        <f>G7+L7+O7+R7</f>
        <v>255.22844042459644</v>
      </c>
      <c r="T7" s="18">
        <v>5</v>
      </c>
    </row>
    <row r="8" spans="1:20" ht="12.75">
      <c r="A8" s="9" t="s">
        <v>13</v>
      </c>
      <c r="B8" s="62" t="s">
        <v>23</v>
      </c>
      <c r="C8" s="54">
        <v>75</v>
      </c>
      <c r="D8" s="3">
        <v>0</v>
      </c>
      <c r="E8" s="3">
        <v>1</v>
      </c>
      <c r="F8" s="3">
        <v>0.9</v>
      </c>
      <c r="G8" s="38">
        <f>IF($D$13="",0,((C8-D8*2)/$D$13*F8)*100)</f>
        <v>55.32786885245902</v>
      </c>
      <c r="H8" s="3">
        <v>61</v>
      </c>
      <c r="I8" s="3">
        <v>1</v>
      </c>
      <c r="J8" s="3">
        <v>1</v>
      </c>
      <c r="K8" s="3">
        <v>0.9</v>
      </c>
      <c r="L8" s="38">
        <f>IF($I$13="",0,(H8-I8*2)/$I$13*K8*100)</f>
        <v>59</v>
      </c>
      <c r="M8" s="3">
        <v>130</v>
      </c>
      <c r="N8" s="3">
        <v>1</v>
      </c>
      <c r="O8" s="38">
        <f>IF($N$13="",0,(M8-N8*2)/$N$13*100)</f>
        <v>64</v>
      </c>
      <c r="P8" s="3">
        <v>190</v>
      </c>
      <c r="Q8" s="3">
        <v>3</v>
      </c>
      <c r="R8" s="48">
        <f>IF($Q$13="",0,(P8-Q8*2)/$Q$13*100)</f>
        <v>63.44827586206897</v>
      </c>
      <c r="S8" s="43">
        <f>G8+L8+O8+R8</f>
        <v>241.77614471452796</v>
      </c>
      <c r="T8" s="18">
        <v>6</v>
      </c>
    </row>
    <row r="9" spans="1:20" ht="12.75">
      <c r="A9" s="9" t="s">
        <v>19</v>
      </c>
      <c r="B9" s="62" t="s">
        <v>35</v>
      </c>
      <c r="C9" s="54">
        <v>55</v>
      </c>
      <c r="D9" s="3">
        <v>1</v>
      </c>
      <c r="E9" s="3">
        <v>1</v>
      </c>
      <c r="F9" s="3">
        <v>0.9</v>
      </c>
      <c r="G9" s="38">
        <f>IF($D$13="",0,((C9-D9*2)/$D$13*F9)*100)</f>
        <v>39.0983606557377</v>
      </c>
      <c r="H9" s="3">
        <v>44</v>
      </c>
      <c r="I9" s="3">
        <v>0</v>
      </c>
      <c r="J9" s="3">
        <v>0</v>
      </c>
      <c r="K9" s="3">
        <v>1</v>
      </c>
      <c r="L9" s="38">
        <f>IF($I$13="",0,(H9-I9*2)/$I$13*K9*100)</f>
        <v>48.888888888888886</v>
      </c>
      <c r="M9" s="3">
        <v>140</v>
      </c>
      <c r="N9" s="3">
        <v>2</v>
      </c>
      <c r="O9" s="38">
        <f>IF($N$13="",0,(M9-N9*2)/$N$13*100)</f>
        <v>68</v>
      </c>
      <c r="P9" s="3">
        <v>220</v>
      </c>
      <c r="Q9" s="3">
        <v>3</v>
      </c>
      <c r="R9" s="48">
        <f>IF($Q$13="",0,(P9-Q9*2)/$Q$13*100)</f>
        <v>73.79310344827587</v>
      </c>
      <c r="S9" s="43">
        <f>G9+L9+O9+R9</f>
        <v>229.78035299290246</v>
      </c>
      <c r="T9" s="18">
        <v>7</v>
      </c>
    </row>
    <row r="10" spans="1:20" ht="12.75">
      <c r="A10" s="9" t="s">
        <v>18</v>
      </c>
      <c r="B10" s="62" t="s">
        <v>23</v>
      </c>
      <c r="C10" s="54">
        <v>74</v>
      </c>
      <c r="D10" s="3">
        <v>0</v>
      </c>
      <c r="E10" s="3">
        <v>0</v>
      </c>
      <c r="F10" s="3">
        <v>1</v>
      </c>
      <c r="G10" s="38">
        <f>IF($D$13="",0,((C10-D10*2)/$D$13*F10)*100)</f>
        <v>60.65573770491803</v>
      </c>
      <c r="H10" s="3">
        <v>60</v>
      </c>
      <c r="I10" s="3">
        <v>0</v>
      </c>
      <c r="J10" s="3">
        <v>0</v>
      </c>
      <c r="K10" s="3">
        <v>1</v>
      </c>
      <c r="L10" s="38">
        <f>IF($I$13="",0,(H10-I10*2)/$I$13*K10*100)</f>
        <v>66.66666666666666</v>
      </c>
      <c r="M10" s="3">
        <v>90</v>
      </c>
      <c r="N10" s="3">
        <v>5</v>
      </c>
      <c r="O10" s="38">
        <f>IF($N$13="",0,(M10-N10*2)/$N$13*100)</f>
        <v>40</v>
      </c>
      <c r="P10" s="3">
        <v>150</v>
      </c>
      <c r="Q10" s="3">
        <v>1</v>
      </c>
      <c r="R10" s="48">
        <f>IF($Q$13="",0,(P10-Q10*2)/$Q$13*100)</f>
        <v>51.03448275862069</v>
      </c>
      <c r="S10" s="43">
        <f>G10+L10+O10+R10</f>
        <v>218.3568871302054</v>
      </c>
      <c r="T10" s="18">
        <v>8</v>
      </c>
    </row>
    <row r="11" spans="1:20" ht="12.75" thickBot="1">
      <c r="A11" s="10" t="s">
        <v>15</v>
      </c>
      <c r="B11" s="60" t="s">
        <v>23</v>
      </c>
      <c r="C11" s="53">
        <v>76</v>
      </c>
      <c r="D11" s="1">
        <v>0</v>
      </c>
      <c r="E11" s="1">
        <v>1</v>
      </c>
      <c r="F11" s="1">
        <v>0.9</v>
      </c>
      <c r="G11" s="39">
        <f>IF($D$13="",0,((C11-D11*2)/$D$13*F11)*100)</f>
        <v>56.0655737704918</v>
      </c>
      <c r="H11" s="1">
        <v>53</v>
      </c>
      <c r="I11" s="1">
        <v>3</v>
      </c>
      <c r="J11" s="1">
        <v>0</v>
      </c>
      <c r="K11" s="1">
        <v>0.8</v>
      </c>
      <c r="L11" s="39">
        <f>IF($I$13="",0,(H11-I11*2)/$I$13*K11*100)</f>
        <v>41.77777777777778</v>
      </c>
      <c r="M11" s="1">
        <v>80</v>
      </c>
      <c r="N11" s="1">
        <v>3</v>
      </c>
      <c r="O11" s="39">
        <f>IF($N$13="",0,(M11-N11*2)/$N$13*100)</f>
        <v>37</v>
      </c>
      <c r="P11" s="1">
        <v>140</v>
      </c>
      <c r="Q11" s="1">
        <v>4</v>
      </c>
      <c r="R11" s="49">
        <f>IF($Q$13="",0,(P11-Q11*2)/$Q$13*100)</f>
        <v>45.51724137931035</v>
      </c>
      <c r="S11" s="44">
        <f>G11+L11+O11+R11</f>
        <v>180.36059292757994</v>
      </c>
      <c r="T11" s="19">
        <v>9</v>
      </c>
    </row>
    <row r="12" spans="1:20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17" ht="13.5" thickBot="1">
      <c r="A13" s="36" t="s">
        <v>30</v>
      </c>
      <c r="B13" s="36"/>
      <c r="C13" t="s">
        <v>26</v>
      </c>
      <c r="D13" s="35">
        <v>122</v>
      </c>
      <c r="H13" t="s">
        <v>27</v>
      </c>
      <c r="I13" s="35">
        <v>90</v>
      </c>
      <c r="M13" t="s">
        <v>28</v>
      </c>
      <c r="N13" s="35">
        <v>200</v>
      </c>
      <c r="P13" t="s">
        <v>29</v>
      </c>
      <c r="Q13" s="35">
        <v>290</v>
      </c>
    </row>
    <row r="14" spans="1:20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3:20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25" spans="1:2" ht="12.75">
      <c r="A25" s="12"/>
      <c r="B25" s="12"/>
    </row>
  </sheetData>
  <printOptions/>
  <pageMargins left="0.75" right="0.75" top="1.22" bottom="1" header="0.5" footer="0.5"/>
  <pageSetup fitToHeight="1" fitToWidth="1" horizontalDpi="200" verticalDpi="200" orientation="landscape" paperSize="9" scale="65" r:id="rId1"/>
  <headerFooter alignWithMargins="0">
    <oddHeader>&amp;C2007. ÉVI JÁSZSZENTLÁSZLÓ KUPA "GYŐRÖK IMRE" GYORSTÁVÍRÁSZ EMLÉKVERSENY
FÉRFI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6"/>
    </sheetView>
  </sheetViews>
  <sheetFormatPr defaultColWidth="9.00390625" defaultRowHeight="12.75"/>
  <cols>
    <col min="1" max="1" width="16.625" style="0" bestFit="1" customWidth="1"/>
    <col min="2" max="2" width="6.875" style="0" bestFit="1" customWidth="1"/>
    <col min="3" max="3" width="9.75390625" style="0" bestFit="1" customWidth="1"/>
    <col min="8" max="8" width="10.75390625" style="0" bestFit="1" customWidth="1"/>
    <col min="16" max="16" width="10.375" style="0" bestFit="1" customWidth="1"/>
    <col min="18" max="18" width="13.75390625" style="0" bestFit="1" customWidth="1"/>
    <col min="19" max="19" width="13.75390625" style="0" customWidth="1"/>
  </cols>
  <sheetData>
    <row r="1" spans="1:20" ht="12.75">
      <c r="A1" s="27" t="s">
        <v>34</v>
      </c>
      <c r="B1" s="59"/>
      <c r="C1" s="50" t="s">
        <v>1</v>
      </c>
      <c r="D1" s="26"/>
      <c r="E1" s="26"/>
      <c r="F1" s="26"/>
      <c r="G1" s="26"/>
      <c r="H1" s="26" t="s">
        <v>2</v>
      </c>
      <c r="I1" s="26"/>
      <c r="J1" s="26"/>
      <c r="K1" s="26"/>
      <c r="L1" s="26"/>
      <c r="M1" s="26" t="s">
        <v>3</v>
      </c>
      <c r="N1" s="26"/>
      <c r="O1" s="26"/>
      <c r="P1" s="26" t="s">
        <v>4</v>
      </c>
      <c r="Q1" s="26"/>
      <c r="R1" s="45"/>
      <c r="S1" s="40" t="s">
        <v>5</v>
      </c>
      <c r="T1" s="24" t="s">
        <v>6</v>
      </c>
    </row>
    <row r="2" spans="1:20" ht="13.5" thickBot="1">
      <c r="A2" s="58" t="s">
        <v>0</v>
      </c>
      <c r="B2" s="60" t="s">
        <v>33</v>
      </c>
      <c r="C2" s="55" t="s">
        <v>7</v>
      </c>
      <c r="D2" s="2" t="s">
        <v>8</v>
      </c>
      <c r="E2" s="2" t="s">
        <v>9</v>
      </c>
      <c r="F2" s="2" t="s">
        <v>10</v>
      </c>
      <c r="G2" s="14" t="s">
        <v>11</v>
      </c>
      <c r="H2" s="2" t="s">
        <v>7</v>
      </c>
      <c r="I2" s="2" t="s">
        <v>8</v>
      </c>
      <c r="J2" s="2" t="s">
        <v>9</v>
      </c>
      <c r="K2" s="2" t="s">
        <v>10</v>
      </c>
      <c r="L2" s="14" t="s">
        <v>11</v>
      </c>
      <c r="M2" s="2" t="s">
        <v>7</v>
      </c>
      <c r="N2" s="2" t="s">
        <v>8</v>
      </c>
      <c r="O2" s="15" t="s">
        <v>11</v>
      </c>
      <c r="P2" s="2" t="s">
        <v>7</v>
      </c>
      <c r="Q2" s="2" t="s">
        <v>8</v>
      </c>
      <c r="R2" s="46" t="s">
        <v>11</v>
      </c>
      <c r="S2" s="41"/>
      <c r="T2" s="25"/>
    </row>
    <row r="3" spans="1:20" ht="12.75">
      <c r="A3" s="5" t="s">
        <v>37</v>
      </c>
      <c r="B3" s="61" t="s">
        <v>38</v>
      </c>
      <c r="C3" s="51">
        <v>95</v>
      </c>
      <c r="D3" s="6">
        <v>0</v>
      </c>
      <c r="E3" s="6">
        <v>0</v>
      </c>
      <c r="F3" s="6">
        <v>1</v>
      </c>
      <c r="G3" s="37">
        <f>IF($D$8="",0,((C3-D3*2)/$D$8*F3)*100)</f>
        <v>90.47619047619048</v>
      </c>
      <c r="H3" s="6">
        <v>64</v>
      </c>
      <c r="I3" s="6">
        <v>1</v>
      </c>
      <c r="J3" s="6">
        <v>1</v>
      </c>
      <c r="K3" s="6">
        <v>0.9</v>
      </c>
      <c r="L3" s="37">
        <f>IF($I$8="",0,(H3-I3*2)/$I$8*K3*100)</f>
        <v>74.4</v>
      </c>
      <c r="M3" s="6">
        <v>160</v>
      </c>
      <c r="N3" s="6">
        <v>4</v>
      </c>
      <c r="O3" s="37">
        <f>IF($N$8="",0,(M3-N3*2)/$N$8*100)</f>
        <v>89.41176470588236</v>
      </c>
      <c r="P3" s="6">
        <v>270</v>
      </c>
      <c r="Q3" s="6">
        <v>3</v>
      </c>
      <c r="R3" s="47">
        <f>IF($Q$8="",0,(P3-Q3*2)/$Q$8*100)</f>
        <v>97.77777777777777</v>
      </c>
      <c r="S3" s="42">
        <f>G3+L3+O3+R3</f>
        <v>352.0657329598506</v>
      </c>
      <c r="T3" s="17" t="s">
        <v>39</v>
      </c>
    </row>
    <row r="4" spans="1:20" ht="12.75">
      <c r="A4" s="9" t="s">
        <v>24</v>
      </c>
      <c r="B4" s="62" t="s">
        <v>25</v>
      </c>
      <c r="C4" s="54">
        <v>95</v>
      </c>
      <c r="D4" s="3">
        <v>0</v>
      </c>
      <c r="E4" s="3">
        <v>0</v>
      </c>
      <c r="F4" s="3">
        <v>1</v>
      </c>
      <c r="G4" s="38">
        <f>IF($D$8="",0,((C4-D4*2)/$D$8*F4)*100)</f>
        <v>90.47619047619048</v>
      </c>
      <c r="H4" s="3">
        <v>63</v>
      </c>
      <c r="I4" s="3">
        <v>0</v>
      </c>
      <c r="J4" s="3">
        <v>2</v>
      </c>
      <c r="K4" s="3">
        <v>0.9</v>
      </c>
      <c r="L4" s="38">
        <f>IF($I$8="",0,(H4-I4*2)/$I$8*K4*100)</f>
        <v>75.6</v>
      </c>
      <c r="M4" s="3">
        <v>170</v>
      </c>
      <c r="N4" s="3">
        <v>4</v>
      </c>
      <c r="O4" s="38">
        <f>IF($N$8="",0,(M4-N4*2)/$N$8*100)</f>
        <v>95.29411764705881</v>
      </c>
      <c r="P4" s="3">
        <v>230</v>
      </c>
      <c r="Q4" s="3">
        <v>2</v>
      </c>
      <c r="R4" s="48">
        <f>IF($Q$8="",0,(P4-Q4*2)/$Q$8*100)</f>
        <v>83.7037037037037</v>
      </c>
      <c r="S4" s="43">
        <f>G4+L4+O4+R4</f>
        <v>345.074011826953</v>
      </c>
      <c r="T4" s="18" t="s">
        <v>40</v>
      </c>
    </row>
    <row r="5" spans="1:20" ht="13.5">
      <c r="A5" s="9" t="s">
        <v>32</v>
      </c>
      <c r="B5" s="62" t="s">
        <v>35</v>
      </c>
      <c r="C5" s="54">
        <v>68</v>
      </c>
      <c r="D5" s="3">
        <v>1</v>
      </c>
      <c r="E5" s="3">
        <v>1</v>
      </c>
      <c r="F5" s="3">
        <v>0.9</v>
      </c>
      <c r="G5" s="38">
        <f>IF($D$8="",0,((C5-D5*2)/$D$8*F5)*100)</f>
        <v>56.57142857142857</v>
      </c>
      <c r="H5" s="3">
        <v>47</v>
      </c>
      <c r="I5" s="3">
        <v>0</v>
      </c>
      <c r="J5" s="3">
        <v>1</v>
      </c>
      <c r="K5" s="3">
        <v>0.9</v>
      </c>
      <c r="L5" s="38">
        <f>IF($I$8="",0,(H5-I5*2)/$I$8*K5*100)</f>
        <v>56.400000000000006</v>
      </c>
      <c r="M5" s="3">
        <v>160</v>
      </c>
      <c r="N5" s="3">
        <v>4</v>
      </c>
      <c r="O5" s="38">
        <f>IF($N$8="",0,(M5-N5*2)/$N$8*100)</f>
        <v>89.41176470588236</v>
      </c>
      <c r="P5" s="3">
        <v>240</v>
      </c>
      <c r="Q5" s="3">
        <v>1</v>
      </c>
      <c r="R5" s="48">
        <f>IF($Q$8="",0,(P5-Q5*2)/$Q$8*100)</f>
        <v>88.14814814814815</v>
      </c>
      <c r="S5" s="43">
        <f>G5+L5+O5+R5</f>
        <v>290.5313414254591</v>
      </c>
      <c r="T5" s="18" t="s">
        <v>41</v>
      </c>
    </row>
    <row r="6" spans="1:20" ht="12.75" thickBot="1">
      <c r="A6" s="10" t="s">
        <v>20</v>
      </c>
      <c r="B6" s="60" t="s">
        <v>23</v>
      </c>
      <c r="C6" s="53">
        <v>105</v>
      </c>
      <c r="D6" s="1">
        <v>0</v>
      </c>
      <c r="E6" s="1">
        <v>0</v>
      </c>
      <c r="F6" s="1">
        <v>1</v>
      </c>
      <c r="G6" s="39">
        <f>IF($D$8="",0,((C6-D6*2)/$D$8*F6)*100)</f>
        <v>100</v>
      </c>
      <c r="H6" s="1">
        <v>75</v>
      </c>
      <c r="I6" s="1">
        <v>0</v>
      </c>
      <c r="J6" s="1">
        <v>0</v>
      </c>
      <c r="K6" s="1">
        <v>1</v>
      </c>
      <c r="L6" s="39">
        <f>IF($I$8="",0,(H6-I6*2)/$I$8*K6*100)</f>
        <v>100</v>
      </c>
      <c r="M6" s="1">
        <v>130</v>
      </c>
      <c r="N6" s="1">
        <v>3</v>
      </c>
      <c r="O6" s="39">
        <f>IF($N$8="",0,(M6-N6*2)/$N$8*100)</f>
        <v>72.94117647058823</v>
      </c>
      <c r="P6" s="1">
        <v>0</v>
      </c>
      <c r="Q6" s="1">
        <v>0</v>
      </c>
      <c r="R6" s="49">
        <f>IF($Q$8="",0,(P6-Q6*2)/$Q$8*100)</f>
        <v>0</v>
      </c>
      <c r="S6" s="44">
        <f>G6+L6+O6+R6</f>
        <v>272.94117647058823</v>
      </c>
      <c r="T6" s="19">
        <v>4</v>
      </c>
    </row>
    <row r="7" ht="13.5" thickBot="1"/>
    <row r="8" spans="1:17" ht="13.5" thickBot="1">
      <c r="A8" s="36" t="s">
        <v>30</v>
      </c>
      <c r="B8" s="36"/>
      <c r="C8" t="s">
        <v>26</v>
      </c>
      <c r="D8" s="35">
        <v>105</v>
      </c>
      <c r="H8" t="s">
        <v>27</v>
      </c>
      <c r="I8" s="35">
        <v>75</v>
      </c>
      <c r="M8" t="s">
        <v>28</v>
      </c>
      <c r="N8" s="35">
        <v>170</v>
      </c>
      <c r="P8" t="s">
        <v>29</v>
      </c>
      <c r="Q8" s="35">
        <v>270</v>
      </c>
    </row>
  </sheetData>
  <printOptions/>
  <pageMargins left="0.75" right="0.75" top="1" bottom="1" header="0.5" footer="0.5"/>
  <pageSetup fitToHeight="1" fitToWidth="1"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75" zoomScaleNormal="75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2" sqref="G22"/>
    </sheetView>
  </sheetViews>
  <sheetFormatPr defaultColWidth="9.00390625" defaultRowHeight="12.75"/>
  <cols>
    <col min="1" max="1" width="16.625" style="0" customWidth="1"/>
    <col min="2" max="2" width="23.00390625" style="0" customWidth="1"/>
    <col min="7" max="7" width="10.625" style="0" customWidth="1"/>
    <col min="12" max="12" width="10.625" style="0" customWidth="1"/>
    <col min="15" max="15" width="9.625" style="0" customWidth="1"/>
    <col min="18" max="18" width="9.625" style="0" customWidth="1"/>
    <col min="19" max="19" width="13.875" style="0" customWidth="1"/>
    <col min="21" max="21" width="5.25390625" style="0" customWidth="1"/>
    <col min="22" max="22" width="20.625" style="0" bestFit="1" customWidth="1"/>
    <col min="23" max="23" width="12.875" style="0" bestFit="1" customWidth="1"/>
    <col min="24" max="24" width="9.25390625" style="0" bestFit="1" customWidth="1"/>
    <col min="25" max="25" width="12.00390625" style="0" bestFit="1" customWidth="1"/>
    <col min="26" max="26" width="15.125" style="0" bestFit="1" customWidth="1"/>
  </cols>
  <sheetData>
    <row r="1" spans="10:26" ht="13.5" thickBot="1">
      <c r="J1" s="28" t="s">
        <v>21</v>
      </c>
      <c r="K1" s="28"/>
      <c r="L1" s="28"/>
      <c r="V1" s="79" t="s">
        <v>45</v>
      </c>
      <c r="W1" s="79" t="s">
        <v>44</v>
      </c>
      <c r="X1" s="76" t="s">
        <v>42</v>
      </c>
      <c r="Y1" s="79" t="s">
        <v>43</v>
      </c>
      <c r="Z1" s="79" t="s">
        <v>46</v>
      </c>
    </row>
    <row r="2" spans="1:26" ht="12.75">
      <c r="A2" s="63" t="s">
        <v>34</v>
      </c>
      <c r="B2" s="64"/>
      <c r="C2" s="26" t="s">
        <v>1</v>
      </c>
      <c r="D2" s="26"/>
      <c r="E2" s="26"/>
      <c r="F2" s="26"/>
      <c r="G2" s="26"/>
      <c r="H2" s="26" t="s">
        <v>2</v>
      </c>
      <c r="I2" s="26"/>
      <c r="J2" s="26"/>
      <c r="K2" s="26"/>
      <c r="L2" s="26"/>
      <c r="M2" s="26" t="s">
        <v>3</v>
      </c>
      <c r="N2" s="26"/>
      <c r="O2" s="26"/>
      <c r="P2" s="26" t="s">
        <v>4</v>
      </c>
      <c r="Q2" s="26"/>
      <c r="R2" s="26"/>
      <c r="S2" s="6" t="s">
        <v>5</v>
      </c>
      <c r="T2" s="8" t="s">
        <v>6</v>
      </c>
      <c r="V2" s="77" t="s">
        <v>39</v>
      </c>
      <c r="W2" s="77" t="s">
        <v>40</v>
      </c>
      <c r="X2" s="30" t="s">
        <v>41</v>
      </c>
      <c r="Y2" s="78">
        <v>4</v>
      </c>
      <c r="Z2" s="78">
        <v>5</v>
      </c>
    </row>
    <row r="3" spans="1:25" ht="13.5" thickBot="1">
      <c r="A3" s="56" t="s">
        <v>0</v>
      </c>
      <c r="B3" s="57" t="s">
        <v>33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7</v>
      </c>
      <c r="N3" s="2" t="s">
        <v>8</v>
      </c>
      <c r="O3" s="2" t="s">
        <v>11</v>
      </c>
      <c r="P3" s="2" t="s">
        <v>7</v>
      </c>
      <c r="Q3" s="2" t="s">
        <v>8</v>
      </c>
      <c r="R3" s="2" t="s">
        <v>11</v>
      </c>
      <c r="S3" s="2"/>
      <c r="T3" s="16"/>
      <c r="V3" s="31"/>
      <c r="W3" s="31"/>
      <c r="X3" s="12"/>
      <c r="Y3" s="31"/>
    </row>
    <row r="4" spans="1:25" ht="12.75">
      <c r="A4" s="5" t="s">
        <v>37</v>
      </c>
      <c r="B4" s="51" t="s">
        <v>42</v>
      </c>
      <c r="C4" s="6">
        <v>95</v>
      </c>
      <c r="D4" s="6">
        <v>0</v>
      </c>
      <c r="E4" s="6">
        <v>0</v>
      </c>
      <c r="F4" s="6">
        <v>1</v>
      </c>
      <c r="G4" s="7">
        <v>90.47619047619048</v>
      </c>
      <c r="H4" s="6">
        <v>64</v>
      </c>
      <c r="I4" s="6">
        <v>1</v>
      </c>
      <c r="J4" s="6">
        <v>1</v>
      </c>
      <c r="K4" s="6">
        <v>0.9</v>
      </c>
      <c r="L4" s="7">
        <v>74.4</v>
      </c>
      <c r="M4" s="6">
        <v>160</v>
      </c>
      <c r="N4" s="6">
        <v>4</v>
      </c>
      <c r="O4" s="7">
        <v>89.41176470588236</v>
      </c>
      <c r="P4" s="6">
        <v>270</v>
      </c>
      <c r="Q4" s="6">
        <v>3</v>
      </c>
      <c r="R4" s="7">
        <v>97.77777777777777</v>
      </c>
      <c r="S4" s="7">
        <v>352.0657329598506</v>
      </c>
      <c r="T4" s="17" t="s">
        <v>39</v>
      </c>
      <c r="V4" s="31"/>
      <c r="W4" s="31"/>
      <c r="X4" s="72">
        <f>+S4</f>
        <v>352.0657329598506</v>
      </c>
      <c r="Y4" s="31"/>
    </row>
    <row r="5" spans="1:25" ht="12.75">
      <c r="A5" s="32" t="s">
        <v>24</v>
      </c>
      <c r="B5" s="52" t="s">
        <v>43</v>
      </c>
      <c r="C5" s="33">
        <v>95</v>
      </c>
      <c r="D5" s="33">
        <v>0</v>
      </c>
      <c r="E5" s="33">
        <v>0</v>
      </c>
      <c r="F5" s="33">
        <v>1</v>
      </c>
      <c r="G5" s="13">
        <v>90.47619047619048</v>
      </c>
      <c r="H5" s="33">
        <v>63</v>
      </c>
      <c r="I5" s="33">
        <v>0</v>
      </c>
      <c r="J5" s="33">
        <v>2</v>
      </c>
      <c r="K5" s="33">
        <v>0.9</v>
      </c>
      <c r="L5" s="13">
        <v>75.6</v>
      </c>
      <c r="M5" s="33">
        <v>170</v>
      </c>
      <c r="N5" s="33">
        <v>4</v>
      </c>
      <c r="O5" s="13">
        <v>95.29411764705881</v>
      </c>
      <c r="P5" s="33">
        <v>230</v>
      </c>
      <c r="Q5" s="33">
        <v>2</v>
      </c>
      <c r="R5" s="13">
        <v>83.7037037037037</v>
      </c>
      <c r="S5" s="13">
        <v>345.074011826953</v>
      </c>
      <c r="T5" s="34" t="s">
        <v>40</v>
      </c>
      <c r="V5" s="31"/>
      <c r="W5" s="31"/>
      <c r="X5" s="30"/>
      <c r="Y5" s="31">
        <f>+S5</f>
        <v>345.074011826953</v>
      </c>
    </row>
    <row r="6" spans="1:25" ht="12.75">
      <c r="A6" s="32" t="s">
        <v>32</v>
      </c>
      <c r="B6" s="52" t="s">
        <v>44</v>
      </c>
      <c r="C6" s="33">
        <v>68</v>
      </c>
      <c r="D6" s="33">
        <v>1</v>
      </c>
      <c r="E6" s="33">
        <v>1</v>
      </c>
      <c r="F6" s="33">
        <v>0.9</v>
      </c>
      <c r="G6" s="13">
        <v>56.57142857142857</v>
      </c>
      <c r="H6" s="33">
        <v>47</v>
      </c>
      <c r="I6" s="33">
        <v>0</v>
      </c>
      <c r="J6" s="33">
        <v>1</v>
      </c>
      <c r="K6" s="33">
        <v>0.9</v>
      </c>
      <c r="L6" s="13">
        <v>56.4</v>
      </c>
      <c r="M6" s="33">
        <v>160</v>
      </c>
      <c r="N6" s="33">
        <v>4</v>
      </c>
      <c r="O6" s="13">
        <v>89.41176470588236</v>
      </c>
      <c r="P6" s="33">
        <v>240</v>
      </c>
      <c r="Q6" s="33">
        <v>1</v>
      </c>
      <c r="R6" s="13">
        <v>88.14814814814815</v>
      </c>
      <c r="S6" s="13">
        <v>290.5313414254591</v>
      </c>
      <c r="T6" s="34" t="s">
        <v>41</v>
      </c>
      <c r="V6" s="31"/>
      <c r="W6" s="31">
        <f>+S6</f>
        <v>290.5313414254591</v>
      </c>
      <c r="X6" s="30"/>
      <c r="Y6" s="31"/>
    </row>
    <row r="7" spans="1:25" ht="13.5" thickBot="1">
      <c r="A7" s="10" t="s">
        <v>20</v>
      </c>
      <c r="B7" s="53" t="s">
        <v>45</v>
      </c>
      <c r="C7" s="1">
        <v>105</v>
      </c>
      <c r="D7" s="1">
        <v>0</v>
      </c>
      <c r="E7" s="1">
        <v>0</v>
      </c>
      <c r="F7" s="1">
        <v>1</v>
      </c>
      <c r="G7" s="11">
        <v>100</v>
      </c>
      <c r="H7" s="1">
        <v>75</v>
      </c>
      <c r="I7" s="1">
        <v>0</v>
      </c>
      <c r="J7" s="1">
        <v>0</v>
      </c>
      <c r="K7" s="1">
        <v>1</v>
      </c>
      <c r="L7" s="11">
        <v>100</v>
      </c>
      <c r="M7" s="1">
        <v>130</v>
      </c>
      <c r="N7" s="1">
        <v>3</v>
      </c>
      <c r="O7" s="11">
        <v>72.94117647058823</v>
      </c>
      <c r="P7" s="1">
        <v>0</v>
      </c>
      <c r="Q7" s="1">
        <v>0</v>
      </c>
      <c r="R7" s="11">
        <v>0</v>
      </c>
      <c r="S7" s="11">
        <v>272.94117647058823</v>
      </c>
      <c r="T7" s="19">
        <v>4</v>
      </c>
      <c r="V7" s="31">
        <f>+S7</f>
        <v>272.94117647058823</v>
      </c>
      <c r="W7" s="31"/>
      <c r="X7" s="30"/>
      <c r="Y7" s="31"/>
    </row>
    <row r="8" spans="1:25" ht="12.75">
      <c r="A8" s="12"/>
      <c r="B8" s="12"/>
      <c r="C8" s="12"/>
      <c r="D8" s="12"/>
      <c r="E8" s="12"/>
      <c r="F8" s="12"/>
      <c r="G8" s="29"/>
      <c r="H8" s="12"/>
      <c r="I8" s="12"/>
      <c r="J8" s="12"/>
      <c r="K8" s="12"/>
      <c r="L8" s="29"/>
      <c r="M8" s="12"/>
      <c r="N8" s="12"/>
      <c r="O8" s="29"/>
      <c r="P8" s="12"/>
      <c r="Q8" s="12"/>
      <c r="R8" s="29"/>
      <c r="S8" s="29"/>
      <c r="T8" s="30"/>
      <c r="V8" s="31"/>
      <c r="W8" s="31"/>
      <c r="X8" s="30"/>
      <c r="Y8" s="31"/>
    </row>
    <row r="9" spans="10:25" ht="13.5" thickBot="1">
      <c r="J9" s="28" t="s">
        <v>22</v>
      </c>
      <c r="K9" s="28"/>
      <c r="L9" s="28"/>
      <c r="V9" s="31"/>
      <c r="W9" s="31"/>
      <c r="Y9" s="31"/>
    </row>
    <row r="10" spans="1:25" ht="12.75">
      <c r="A10" s="5" t="s">
        <v>12</v>
      </c>
      <c r="B10" s="6" t="s">
        <v>44</v>
      </c>
      <c r="C10" s="6">
        <v>111</v>
      </c>
      <c r="D10" s="6">
        <v>0</v>
      </c>
      <c r="E10" s="6">
        <v>2</v>
      </c>
      <c r="F10" s="6">
        <v>0.9</v>
      </c>
      <c r="G10" s="7">
        <v>81.88524590163935</v>
      </c>
      <c r="H10" s="6">
        <v>90</v>
      </c>
      <c r="I10" s="6">
        <v>0</v>
      </c>
      <c r="J10" s="6">
        <v>0</v>
      </c>
      <c r="K10" s="6">
        <v>1</v>
      </c>
      <c r="L10" s="7">
        <v>100</v>
      </c>
      <c r="M10" s="6">
        <v>200</v>
      </c>
      <c r="N10" s="6">
        <v>4</v>
      </c>
      <c r="O10" s="7">
        <v>96</v>
      </c>
      <c r="P10" s="6">
        <v>290</v>
      </c>
      <c r="Q10" s="6">
        <v>5</v>
      </c>
      <c r="R10" s="7">
        <v>96.55172413793103</v>
      </c>
      <c r="S10" s="7">
        <v>374.4369700395704</v>
      </c>
      <c r="T10" s="17" t="s">
        <v>39</v>
      </c>
      <c r="V10" s="31"/>
      <c r="W10" s="31">
        <f>+S10</f>
        <v>374.4369700395704</v>
      </c>
      <c r="X10" s="30"/>
      <c r="Y10" s="31"/>
    </row>
    <row r="11" spans="1:25" ht="12.75">
      <c r="A11" s="9" t="s">
        <v>17</v>
      </c>
      <c r="B11" s="54" t="s">
        <v>45</v>
      </c>
      <c r="C11" s="3">
        <v>122</v>
      </c>
      <c r="D11" s="3">
        <v>0</v>
      </c>
      <c r="E11" s="3">
        <v>0</v>
      </c>
      <c r="F11" s="3">
        <v>1</v>
      </c>
      <c r="G11" s="4">
        <v>100</v>
      </c>
      <c r="H11" s="3">
        <v>83</v>
      </c>
      <c r="I11" s="3">
        <v>1</v>
      </c>
      <c r="J11" s="3">
        <v>2</v>
      </c>
      <c r="K11" s="3">
        <v>0.9</v>
      </c>
      <c r="L11" s="4">
        <v>81</v>
      </c>
      <c r="M11" s="3">
        <v>200</v>
      </c>
      <c r="N11" s="3">
        <v>4</v>
      </c>
      <c r="O11" s="4">
        <v>96</v>
      </c>
      <c r="P11" s="3">
        <v>230</v>
      </c>
      <c r="Q11" s="3">
        <v>2</v>
      </c>
      <c r="R11" s="4">
        <v>77.93103448275862</v>
      </c>
      <c r="S11" s="4">
        <v>354.9310344827586</v>
      </c>
      <c r="T11" s="18" t="s">
        <v>40</v>
      </c>
      <c r="V11" s="31">
        <f>+S11</f>
        <v>354.9310344827586</v>
      </c>
      <c r="W11" s="31"/>
      <c r="X11" s="30"/>
      <c r="Y11" s="31"/>
    </row>
    <row r="12" spans="1:25" ht="12.75">
      <c r="A12" s="9" t="s">
        <v>14</v>
      </c>
      <c r="B12" s="52" t="s">
        <v>44</v>
      </c>
      <c r="C12" s="3">
        <v>105</v>
      </c>
      <c r="D12" s="3">
        <v>0</v>
      </c>
      <c r="E12" s="3">
        <v>0</v>
      </c>
      <c r="F12" s="3">
        <v>1</v>
      </c>
      <c r="G12" s="4">
        <v>86.0655737704918</v>
      </c>
      <c r="H12" s="3">
        <v>74</v>
      </c>
      <c r="I12" s="3">
        <v>0</v>
      </c>
      <c r="J12" s="3">
        <v>1</v>
      </c>
      <c r="K12" s="3">
        <v>0.9</v>
      </c>
      <c r="L12" s="4">
        <v>74</v>
      </c>
      <c r="M12" s="3">
        <v>180</v>
      </c>
      <c r="N12" s="3">
        <v>3</v>
      </c>
      <c r="O12" s="4">
        <v>87</v>
      </c>
      <c r="P12" s="3">
        <v>290</v>
      </c>
      <c r="Q12" s="3">
        <v>3</v>
      </c>
      <c r="R12" s="4">
        <v>97.93103448275862</v>
      </c>
      <c r="S12" s="4">
        <v>344.99660825325043</v>
      </c>
      <c r="T12" s="18" t="s">
        <v>41</v>
      </c>
      <c r="V12" s="31"/>
      <c r="W12" s="31">
        <f>+S12</f>
        <v>344.99660825325043</v>
      </c>
      <c r="X12" s="30"/>
      <c r="Y12" s="31"/>
    </row>
    <row r="13" spans="1:25" ht="12.75">
      <c r="A13" s="9" t="s">
        <v>16</v>
      </c>
      <c r="B13" s="54" t="s">
        <v>45</v>
      </c>
      <c r="C13" s="3">
        <v>115</v>
      </c>
      <c r="D13" s="3">
        <v>0</v>
      </c>
      <c r="E13" s="3">
        <v>1</v>
      </c>
      <c r="F13" s="3">
        <v>0.9</v>
      </c>
      <c r="G13" s="4">
        <v>84.8360655737705</v>
      </c>
      <c r="H13" s="3">
        <v>85</v>
      </c>
      <c r="I13" s="3">
        <v>0</v>
      </c>
      <c r="J13" s="3">
        <v>0</v>
      </c>
      <c r="K13" s="3">
        <v>1</v>
      </c>
      <c r="L13" s="4">
        <v>94.44444444444444</v>
      </c>
      <c r="M13" s="3">
        <v>0</v>
      </c>
      <c r="N13" s="3">
        <v>0</v>
      </c>
      <c r="O13" s="4">
        <v>0</v>
      </c>
      <c r="P13" s="3">
        <v>270</v>
      </c>
      <c r="Q13" s="3">
        <v>0</v>
      </c>
      <c r="R13" s="4">
        <v>93.10344827586206</v>
      </c>
      <c r="S13" s="4">
        <v>272.38395829407705</v>
      </c>
      <c r="T13" s="18">
        <v>4</v>
      </c>
      <c r="V13" s="31">
        <f>+S13</f>
        <v>272.38395829407705</v>
      </c>
      <c r="W13" s="31"/>
      <c r="X13" s="30"/>
      <c r="Y13" s="31"/>
    </row>
    <row r="14" spans="1:26" ht="12.75">
      <c r="A14" s="20" t="s">
        <v>31</v>
      </c>
      <c r="B14" s="55" t="s">
        <v>46</v>
      </c>
      <c r="C14" s="2">
        <v>82</v>
      </c>
      <c r="D14" s="2">
        <v>0</v>
      </c>
      <c r="E14" s="2">
        <v>0</v>
      </c>
      <c r="F14" s="2">
        <v>1</v>
      </c>
      <c r="G14" s="4">
        <v>67.21311475409836</v>
      </c>
      <c r="H14" s="2">
        <v>65</v>
      </c>
      <c r="I14" s="2">
        <v>0</v>
      </c>
      <c r="J14" s="2">
        <v>0</v>
      </c>
      <c r="K14" s="2">
        <v>1</v>
      </c>
      <c r="L14" s="4">
        <v>72.22222222222221</v>
      </c>
      <c r="M14" s="2">
        <v>130</v>
      </c>
      <c r="N14" s="2">
        <v>3</v>
      </c>
      <c r="O14" s="2">
        <v>62</v>
      </c>
      <c r="P14" s="2">
        <v>160</v>
      </c>
      <c r="Q14" s="2">
        <v>2</v>
      </c>
      <c r="R14" s="4">
        <v>53.79310344827586</v>
      </c>
      <c r="S14" s="21">
        <v>255.22844042459644</v>
      </c>
      <c r="T14" s="22">
        <v>5</v>
      </c>
      <c r="X14" s="30"/>
      <c r="Z14" s="73">
        <f>+S14</f>
        <v>255.22844042459644</v>
      </c>
    </row>
    <row r="15" spans="1:24" ht="12.75">
      <c r="A15" s="20" t="s">
        <v>13</v>
      </c>
      <c r="B15" s="54" t="s">
        <v>45</v>
      </c>
      <c r="C15" s="2">
        <v>75</v>
      </c>
      <c r="D15" s="2">
        <v>0</v>
      </c>
      <c r="E15" s="2">
        <v>1</v>
      </c>
      <c r="F15" s="2">
        <v>0.9</v>
      </c>
      <c r="G15" s="4">
        <v>55.32786885245902</v>
      </c>
      <c r="H15" s="2">
        <v>61</v>
      </c>
      <c r="I15" s="2">
        <v>1</v>
      </c>
      <c r="J15" s="2">
        <v>1</v>
      </c>
      <c r="K15" s="2">
        <v>0.9</v>
      </c>
      <c r="L15" s="4">
        <v>59</v>
      </c>
      <c r="M15" s="2">
        <v>130</v>
      </c>
      <c r="N15" s="2">
        <v>1</v>
      </c>
      <c r="O15" s="2">
        <v>64</v>
      </c>
      <c r="P15" s="2">
        <v>190</v>
      </c>
      <c r="Q15" s="2">
        <v>3</v>
      </c>
      <c r="R15" s="4">
        <v>63.44827586206897</v>
      </c>
      <c r="S15" s="21">
        <v>241.77614471452796</v>
      </c>
      <c r="T15" s="22">
        <v>6</v>
      </c>
      <c r="V15" s="73">
        <f>+S15</f>
        <v>241.77614471452796</v>
      </c>
      <c r="X15" s="30"/>
    </row>
    <row r="16" spans="1:24" ht="12.75">
      <c r="A16" s="20" t="s">
        <v>19</v>
      </c>
      <c r="B16" s="52" t="s">
        <v>44</v>
      </c>
      <c r="C16" s="2">
        <v>55</v>
      </c>
      <c r="D16" s="2">
        <v>1</v>
      </c>
      <c r="E16" s="2">
        <v>1</v>
      </c>
      <c r="F16" s="2">
        <v>0.9</v>
      </c>
      <c r="G16" s="4">
        <v>39.0983606557377</v>
      </c>
      <c r="H16" s="2">
        <v>44</v>
      </c>
      <c r="I16" s="2">
        <v>0</v>
      </c>
      <c r="J16" s="2">
        <v>0</v>
      </c>
      <c r="K16" s="2">
        <v>1</v>
      </c>
      <c r="L16" s="4">
        <v>48.888888888888886</v>
      </c>
      <c r="M16" s="2">
        <v>140</v>
      </c>
      <c r="N16" s="2">
        <v>2</v>
      </c>
      <c r="O16" s="2">
        <v>68</v>
      </c>
      <c r="P16" s="2">
        <v>220</v>
      </c>
      <c r="Q16" s="2">
        <v>3</v>
      </c>
      <c r="R16" s="4">
        <v>73.79310344827587</v>
      </c>
      <c r="S16" s="21">
        <v>229.78035299290246</v>
      </c>
      <c r="T16" s="22">
        <v>7</v>
      </c>
      <c r="W16" s="73">
        <f>+S16</f>
        <v>229.78035299290246</v>
      </c>
      <c r="X16" s="30"/>
    </row>
    <row r="17" spans="1:24" ht="12.75">
      <c r="A17" s="20" t="s">
        <v>18</v>
      </c>
      <c r="B17" s="54" t="s">
        <v>45</v>
      </c>
      <c r="C17" s="2">
        <v>74</v>
      </c>
      <c r="D17" s="2">
        <v>0</v>
      </c>
      <c r="E17" s="2">
        <v>0</v>
      </c>
      <c r="F17" s="2">
        <v>1</v>
      </c>
      <c r="G17" s="4">
        <v>60.65573770491803</v>
      </c>
      <c r="H17" s="2">
        <v>60</v>
      </c>
      <c r="I17" s="2">
        <v>0</v>
      </c>
      <c r="J17" s="2">
        <v>0</v>
      </c>
      <c r="K17" s="2">
        <v>1</v>
      </c>
      <c r="L17" s="4">
        <v>66.66666666666666</v>
      </c>
      <c r="M17" s="2">
        <v>90</v>
      </c>
      <c r="N17" s="2">
        <v>5</v>
      </c>
      <c r="O17" s="2">
        <v>40</v>
      </c>
      <c r="P17" s="2">
        <v>150</v>
      </c>
      <c r="Q17" s="2">
        <v>1</v>
      </c>
      <c r="R17" s="4">
        <v>51.03448275862069</v>
      </c>
      <c r="S17" s="21">
        <v>218.3568871302054</v>
      </c>
      <c r="T17" s="22">
        <v>8</v>
      </c>
      <c r="V17" s="73">
        <f>+S17</f>
        <v>218.3568871302054</v>
      </c>
      <c r="X17" s="30"/>
    </row>
    <row r="18" spans="1:26" ht="13.5" thickBot="1">
      <c r="A18" s="10" t="s">
        <v>15</v>
      </c>
      <c r="B18" s="1" t="s">
        <v>45</v>
      </c>
      <c r="C18" s="1">
        <v>76</v>
      </c>
      <c r="D18" s="1">
        <v>0</v>
      </c>
      <c r="E18" s="1">
        <v>1</v>
      </c>
      <c r="F18" s="1">
        <v>0.9</v>
      </c>
      <c r="G18" s="11">
        <v>56.0655737704918</v>
      </c>
      <c r="H18" s="1">
        <v>53</v>
      </c>
      <c r="I18" s="1">
        <v>3</v>
      </c>
      <c r="J18" s="1">
        <v>0</v>
      </c>
      <c r="K18" s="1">
        <v>0.8</v>
      </c>
      <c r="L18" s="11">
        <v>41.77777777777778</v>
      </c>
      <c r="M18" s="1">
        <v>80</v>
      </c>
      <c r="N18" s="1">
        <v>3</v>
      </c>
      <c r="O18" s="1">
        <v>37</v>
      </c>
      <c r="P18" s="1">
        <v>140</v>
      </c>
      <c r="Q18" s="1">
        <v>4</v>
      </c>
      <c r="R18" s="11">
        <v>45.51724137931035</v>
      </c>
      <c r="S18" s="11">
        <v>180.36059292757994</v>
      </c>
      <c r="T18" s="19">
        <v>9</v>
      </c>
      <c r="V18" s="74">
        <f>+S18</f>
        <v>180.36059292757994</v>
      </c>
      <c r="W18" s="75"/>
      <c r="X18" s="76"/>
      <c r="Y18" s="75"/>
      <c r="Z18" s="75"/>
    </row>
    <row r="19" spans="22:26" ht="12.75">
      <c r="V19" s="73">
        <f>SUM(V4:V18)</f>
        <v>1540.7497940197372</v>
      </c>
      <c r="W19" s="73">
        <f>SUM(W4:W18)</f>
        <v>1239.7452727111825</v>
      </c>
      <c r="X19" s="73">
        <f>SUM(X4:X18)</f>
        <v>352.0657329598506</v>
      </c>
      <c r="Y19" s="73">
        <f>SUM(Y4:Y18)</f>
        <v>345.074011826953</v>
      </c>
      <c r="Z19" s="73">
        <f>SUM(Z4:Z18)</f>
        <v>255.22844042459644</v>
      </c>
    </row>
    <row r="20" spans="22:25" ht="12.75">
      <c r="V20" s="31"/>
      <c r="W20" s="31"/>
      <c r="Y20" s="31"/>
    </row>
    <row r="22" spans="1:3" ht="12.75">
      <c r="A22" t="s">
        <v>47</v>
      </c>
      <c r="C22" s="36" t="s">
        <v>12</v>
      </c>
    </row>
    <row r="23" ht="12.75">
      <c r="S23" s="71"/>
    </row>
  </sheetData>
  <mergeCells count="1">
    <mergeCell ref="A2:B2"/>
  </mergeCells>
  <printOptions/>
  <pageMargins left="0.75" right="0.75" top="1.97" bottom="1.39" header="1.16" footer="1.08"/>
  <pageSetup fitToHeight="1" fitToWidth="1" horizontalDpi="200" verticalDpi="200" orientation="landscape" paperSize="9" scale="46" r:id="rId1"/>
  <headerFooter alignWithMargins="0">
    <oddHeader>&amp;C2007. ÉVI JÁSZSZENTLÁSZLÓ KUPA GYORSTÁVÍRÁSZ VERSENY
EREDMÉNYEI</oddHeader>
    <oddFooter>&amp;LJászszentlászló, 2007. március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martons</dc:creator>
  <cp:keywords/>
  <dc:description/>
  <cp:lastModifiedBy>Provics Ferenc</cp:lastModifiedBy>
  <cp:lastPrinted>2007-03-31T13:18:53Z</cp:lastPrinted>
  <dcterms:created xsi:type="dcterms:W3CDTF">2004-04-17T08:56:31Z</dcterms:created>
  <dcterms:modified xsi:type="dcterms:W3CDTF">2007-03-31T13:18:57Z</dcterms:modified>
  <cp:category/>
  <cp:version/>
  <cp:contentType/>
  <cp:contentStatus/>
</cp:coreProperties>
</file>